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7400" windowHeight="8445"/>
  </bookViews>
  <sheets>
    <sheet name="Décès" sheetId="1" r:id="rId1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B12" i="1"/>
  <c r="H13" i="1" l="1"/>
  <c r="I13" i="1" s="1"/>
  <c r="H26" i="1"/>
  <c r="I26" i="1" s="1"/>
  <c r="H22" i="1"/>
  <c r="I22" i="1" s="1"/>
  <c r="H18" i="1"/>
  <c r="I18" i="1" s="1"/>
  <c r="H14" i="1"/>
  <c r="I14" i="1" s="1"/>
  <c r="H10" i="1"/>
  <c r="I10" i="1" s="1"/>
  <c r="H23" i="1"/>
  <c r="I23" i="1" s="1"/>
  <c r="H19" i="1"/>
  <c r="I19" i="1" s="1"/>
  <c r="H15" i="1"/>
  <c r="I15" i="1" s="1"/>
  <c r="H11" i="1"/>
  <c r="I11" i="1" s="1"/>
  <c r="H9" i="1"/>
  <c r="I9" i="1" s="1"/>
  <c r="H24" i="1"/>
  <c r="I24" i="1" s="1"/>
  <c r="H20" i="1"/>
  <c r="I20" i="1" s="1"/>
  <c r="H16" i="1"/>
  <c r="I16" i="1" s="1"/>
  <c r="H12" i="1"/>
  <c r="I12" i="1" s="1"/>
  <c r="H25" i="1"/>
  <c r="I25" i="1" s="1"/>
  <c r="H21" i="1"/>
  <c r="I21" i="1" s="1"/>
  <c r="H17" i="1"/>
  <c r="I17" i="1" s="1"/>
</calcChain>
</file>

<file path=xl/sharedStrings.xml><?xml version="1.0" encoding="utf-8"?>
<sst xmlns="http://schemas.openxmlformats.org/spreadsheetml/2006/main" count="37" uniqueCount="32">
  <si>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</si>
  <si>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</si>
  <si>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</si>
  <si>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</si>
  <si>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</si>
  <si>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</si>
  <si>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</si>
  <si>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</si>
  <si>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</si>
  <si>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</si>
  <si>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</si>
  <si>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</si>
  <si>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</si>
  <si>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</si>
  <si>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</si>
  <si>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</si>
  <si>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</si>
  <si>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</si>
  <si>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Age</t>
  </si>
  <si>
    <t xml:space="preserve">Estimation du nombre de décès au cours d'une période donnée, d'après les décès au cours de deux autres périodes </t>
  </si>
  <si>
    <t>Cette feuille de calcul permet d'estimer le nombre de décès se produisant au cours d'une période donnée, à partir des nombres de décès se produisant au cours de deux autres périodes, en faisant l'hypothèse d'un taux de croissance constant du nombre de décès au cours de la période</t>
  </si>
  <si>
    <t>Période couverte par le premier ensemble de données sur les décès</t>
  </si>
  <si>
    <t>Date de début</t>
  </si>
  <si>
    <t>Date de fin</t>
  </si>
  <si>
    <t>Date moyenne</t>
  </si>
  <si>
    <t>Période couverte par le second ensemble de données sur les décès</t>
  </si>
  <si>
    <t>Période pour laquelle on souhaite estimer le nombre de décès</t>
  </si>
  <si>
    <t>Décès de la période 1</t>
  </si>
  <si>
    <t>Décès de la période 2</t>
  </si>
  <si>
    <r>
      <t>Taux de croissance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</si>
  <si>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t>Estimation du nombre de décès au cours de la période entière</t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</si>
  <si>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entrer les dates sous le format: AAAA/MM/JJ. Pour les deux périodes où les décès sont connus,  entrer les dates dans les cellules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et 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ci-dessous. Préciser les dates de la période sur laquelle on souhaite faire l'estimation du nombre de décès dans les cellules </t>
    </r>
    <r>
      <rPr>
        <b/>
        <sz val="12"/>
        <color theme="1"/>
        <rFont val="Arial"/>
        <family val="2"/>
      </rPr>
      <t>B20:B21</t>
    </r>
    <r>
      <rPr>
        <sz val="12"/>
        <color theme="1"/>
        <rFont val="Arial"/>
        <family val="2"/>
      </rPr>
      <t xml:space="preserve"> ci-dessous. Entrer les données des décès connus pour les deux périodes disponibles dans les cellules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et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</si>
</sst>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4" fillId="3" borderId="3" xfId="2" applyFont="1" applyFill="1" applyBorder="1" applyAlignment="1">
      <alignment horizontal="center" wrapText="1"/>
    </xf>
    <xf numFmtId="0" fontId="4" fillId="3" borderId="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L1" sqref="L1"/>
    </sheetView>
  </sheetViews>
  <sheetFormatPr defaultColWidth="13.140625" defaultRowHeight="15.75" x14ac:dyDescent="0.25"/>
  <cols>
    <col min="1" max="3" width="13.140625" style="1"/>
    <col min="4" max="4" width="9.140625" style="1" customWidth="1"/>
    <col min="5" max="16384" width="13.140625" style="1"/>
  </cols>
  <sheetData>
    <row r="1" spans="1:9" ht="35.25" customHeight="1" x14ac:dyDescent="0.25">
      <c r="B1" s="17" t="s">
        <v>19</v>
      </c>
      <c r="C1" s="18"/>
      <c r="D1" s="18"/>
      <c r="E1" s="18"/>
      <c r="F1" s="18"/>
      <c r="G1" s="18"/>
      <c r="H1" s="19"/>
    </row>
    <row r="3" spans="1:9" ht="50.1" customHeight="1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</row>
    <row r="5" spans="1:9" ht="50.1" customHeight="1" x14ac:dyDescent="0.25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50.1" customHeight="1" x14ac:dyDescent="0.25">
      <c r="A7" s="3"/>
      <c r="B7" s="3"/>
      <c r="C7" s="3"/>
      <c r="D7" s="3"/>
      <c r="E7" s="21" t="s">
        <v>18</v>
      </c>
      <c r="F7" s="21" t="s">
        <v>27</v>
      </c>
      <c r="G7" s="21" t="s">
        <v>28</v>
      </c>
      <c r="H7" s="21" t="s">
        <v>29</v>
      </c>
      <c r="I7" s="21" t="s">
        <v>30</v>
      </c>
    </row>
    <row r="8" spans="1:9" ht="50.1" customHeight="1" x14ac:dyDescent="0.25">
      <c r="C8" s="3"/>
      <c r="D8" s="3"/>
      <c r="E8" s="22"/>
      <c r="F8" s="22"/>
      <c r="G8" s="22"/>
      <c r="H8" s="22"/>
      <c r="I8" s="22"/>
    </row>
    <row r="9" spans="1:9" ht="15" customHeight="1" x14ac:dyDescent="0.3">
      <c r="A9" s="11" t="s">
        <v>21</v>
      </c>
      <c r="B9" s="9"/>
      <c r="C9" s="3"/>
      <c r="D9" s="3"/>
      <c r="E9" s="5" t="s">
        <v>0</v>
      </c>
      <c r="F9" s="13">
        <v>35873.2902514257</v>
      </c>
      <c r="G9" s="13">
        <v>48321.9</v>
      </c>
      <c r="H9" s="6">
        <f t="shared" ref="H9:H26" si="0">LN((G9/YEARFRAC(B$10,B$11,1))/(F9/YEARFRAC(B$15,B$16,1)))/YEARFRAC(B$12,B$17,1)</f>
        <v>5.5670510438409329E-2</v>
      </c>
      <c r="I9" s="15">
        <f>F9*(EXP(H9*YEARFRAC(B$12,B$21+1,1))-EXP(H9*YEARFRAC(B$12,B$20,1)))/(H9*YEARFRAC(B$10,B$11+1,1))</f>
        <v>229949.14710782745</v>
      </c>
    </row>
    <row r="10" spans="1:9" x14ac:dyDescent="0.25">
      <c r="A10" s="9" t="s">
        <v>22</v>
      </c>
      <c r="B10" s="12">
        <v>36809</v>
      </c>
      <c r="C10" s="3"/>
      <c r="D10" s="3"/>
      <c r="E10" s="5" t="s">
        <v>1</v>
      </c>
      <c r="F10" s="13">
        <v>3868.4065365402139</v>
      </c>
      <c r="G10" s="13">
        <v>4505.37</v>
      </c>
      <c r="H10" s="6">
        <f t="shared" si="0"/>
        <v>2.8485867523953275E-2</v>
      </c>
      <c r="I10" s="15">
        <f t="shared" ref="I10:I25" si="1">F10*(EXP(H10*YEARFRAC(B$12,B$21+1,1))-EXP(H10*YEARFRAC(B$12,B$20,1)))/(H10*YEARFRAC(B$10,B$11+1,1))</f>
        <v>22683.027177160064</v>
      </c>
    </row>
    <row r="11" spans="1:9" x14ac:dyDescent="0.25">
      <c r="A11" s="9" t="s">
        <v>23</v>
      </c>
      <c r="B11" s="12">
        <v>37173</v>
      </c>
      <c r="C11" s="3"/>
      <c r="D11" s="3"/>
      <c r="E11" s="5" t="s">
        <v>2</v>
      </c>
      <c r="F11" s="13">
        <v>2589.7451769930731</v>
      </c>
      <c r="G11" s="13">
        <v>3441.5120000000002</v>
      </c>
      <c r="H11" s="6">
        <f t="shared" si="0"/>
        <v>5.3140052419639004E-2</v>
      </c>
      <c r="I11" s="15">
        <f t="shared" si="1"/>
        <v>16462.046192145855</v>
      </c>
    </row>
    <row r="12" spans="1:9" x14ac:dyDescent="0.25">
      <c r="A12" s="9" t="s">
        <v>24</v>
      </c>
      <c r="B12" s="10">
        <f>(B10+B11)/2</f>
        <v>36991</v>
      </c>
      <c r="C12" s="3"/>
      <c r="D12" s="3"/>
      <c r="E12" s="5" t="s">
        <v>3</v>
      </c>
      <c r="F12" s="13">
        <v>5628.3979476051509</v>
      </c>
      <c r="G12" s="13">
        <v>8245.7469999999994</v>
      </c>
      <c r="H12" s="6">
        <f t="shared" si="0"/>
        <v>7.1364986439239816E-2</v>
      </c>
      <c r="I12" s="15">
        <f t="shared" si="1"/>
        <v>38012.859408201148</v>
      </c>
    </row>
    <row r="13" spans="1:9" x14ac:dyDescent="0.25">
      <c r="A13" s="9"/>
      <c r="B13" s="9"/>
      <c r="C13" s="3"/>
      <c r="D13" s="3"/>
      <c r="E13" s="5" t="s">
        <v>4</v>
      </c>
      <c r="F13" s="13">
        <v>10976.397660681705</v>
      </c>
      <c r="G13" s="13">
        <v>16359.5</v>
      </c>
      <c r="H13" s="6">
        <f t="shared" si="0"/>
        <v>7.457724977996745E-2</v>
      </c>
      <c r="I13" s="15">
        <f t="shared" si="1"/>
        <v>74934.173367597454</v>
      </c>
    </row>
    <row r="14" spans="1:9" ht="16.5" x14ac:dyDescent="0.3">
      <c r="A14" s="11" t="s">
        <v>25</v>
      </c>
      <c r="B14" s="9"/>
      <c r="C14" s="3"/>
      <c r="D14" s="3"/>
      <c r="E14" s="5" t="s">
        <v>5</v>
      </c>
      <c r="F14" s="13">
        <v>17787.307655772656</v>
      </c>
      <c r="G14" s="13">
        <v>27550.52</v>
      </c>
      <c r="H14" s="6">
        <f t="shared" si="0"/>
        <v>8.1767480918268728E-2</v>
      </c>
      <c r="I14" s="15">
        <f t="shared" si="1"/>
        <v>124403.22897418254</v>
      </c>
    </row>
    <row r="15" spans="1:9" x14ac:dyDescent="0.25">
      <c r="A15" s="9" t="s">
        <v>22</v>
      </c>
      <c r="B15" s="12">
        <v>38763</v>
      </c>
      <c r="C15" s="3"/>
      <c r="D15" s="3"/>
      <c r="E15" s="5" t="s">
        <v>6</v>
      </c>
      <c r="F15" s="13">
        <v>20037.5471080102</v>
      </c>
      <c r="G15" s="13">
        <v>34831.75</v>
      </c>
      <c r="H15" s="6">
        <f t="shared" si="0"/>
        <v>0.10333085252373725</v>
      </c>
      <c r="I15" s="15">
        <f t="shared" si="1"/>
        <v>150791.61121107102</v>
      </c>
    </row>
    <row r="16" spans="1:9" x14ac:dyDescent="0.25">
      <c r="A16" s="9" t="s">
        <v>23</v>
      </c>
      <c r="B16" s="12">
        <v>39127</v>
      </c>
      <c r="C16" s="3"/>
      <c r="D16" s="3"/>
      <c r="E16" s="5" t="s">
        <v>7</v>
      </c>
      <c r="F16" s="13">
        <v>19815.806535534306</v>
      </c>
      <c r="G16" s="13">
        <v>38061.22</v>
      </c>
      <c r="H16" s="6">
        <f t="shared" si="0"/>
        <v>0.12198061474897304</v>
      </c>
      <c r="I16" s="15">
        <f t="shared" si="1"/>
        <v>159015.73338435774</v>
      </c>
    </row>
    <row r="17" spans="1:9" x14ac:dyDescent="0.25">
      <c r="A17" s="9" t="s">
        <v>24</v>
      </c>
      <c r="B17" s="10">
        <f>(B15+B16)/2</f>
        <v>38945</v>
      </c>
      <c r="C17" s="3"/>
      <c r="D17" s="4"/>
      <c r="E17" s="5" t="s">
        <v>8</v>
      </c>
      <c r="F17" s="13">
        <v>17416.948212186344</v>
      </c>
      <c r="G17" s="13">
        <v>33603.68</v>
      </c>
      <c r="H17" s="6">
        <f t="shared" si="0"/>
        <v>0.1228170651668325</v>
      </c>
      <c r="I17" s="15">
        <f t="shared" si="1"/>
        <v>140171.53341224187</v>
      </c>
    </row>
    <row r="18" spans="1:9" x14ac:dyDescent="0.25">
      <c r="A18" s="9"/>
      <c r="B18" s="9"/>
      <c r="C18" s="3"/>
      <c r="D18" s="3"/>
      <c r="E18" s="5" t="s">
        <v>9</v>
      </c>
      <c r="F18" s="13">
        <v>15839.743889809379</v>
      </c>
      <c r="G18" s="13">
        <v>27829.41</v>
      </c>
      <c r="H18" s="6">
        <f t="shared" si="0"/>
        <v>0.10532108547020973</v>
      </c>
      <c r="I18" s="15">
        <f t="shared" si="1"/>
        <v>120016.46260439079</v>
      </c>
    </row>
    <row r="19" spans="1:9" ht="16.5" x14ac:dyDescent="0.3">
      <c r="A19" s="11" t="s">
        <v>26</v>
      </c>
      <c r="B19" s="9"/>
      <c r="C19" s="3"/>
      <c r="D19" s="3"/>
      <c r="E19" s="5" t="s">
        <v>10</v>
      </c>
      <c r="F19" s="13">
        <v>15076.735451696928</v>
      </c>
      <c r="G19" s="13">
        <v>28222.9</v>
      </c>
      <c r="H19" s="6">
        <f t="shared" si="0"/>
        <v>0.11717119054297077</v>
      </c>
      <c r="I19" s="15">
        <f t="shared" si="1"/>
        <v>118989.32984351824</v>
      </c>
    </row>
    <row r="20" spans="1:9" x14ac:dyDescent="0.25">
      <c r="A20" s="9" t="s">
        <v>22</v>
      </c>
      <c r="B20" s="12">
        <f>B11+1</f>
        <v>37174</v>
      </c>
      <c r="C20" s="3"/>
      <c r="D20" s="3"/>
      <c r="E20" s="5" t="s">
        <v>11</v>
      </c>
      <c r="F20" s="13">
        <v>12780.847346899573</v>
      </c>
      <c r="G20" s="13">
        <v>22867.74</v>
      </c>
      <c r="H20" s="6">
        <f t="shared" si="0"/>
        <v>0.10872387758413732</v>
      </c>
      <c r="I20" s="15">
        <f t="shared" si="1"/>
        <v>97976.651153599392</v>
      </c>
    </row>
    <row r="21" spans="1:9" x14ac:dyDescent="0.25">
      <c r="A21" s="9" t="s">
        <v>23</v>
      </c>
      <c r="B21" s="12">
        <f>B16</f>
        <v>39127</v>
      </c>
      <c r="C21" s="3"/>
      <c r="D21" s="3"/>
      <c r="E21" s="5" t="s">
        <v>12</v>
      </c>
      <c r="F21" s="13">
        <v>13427.72119411918</v>
      </c>
      <c r="G21" s="13">
        <v>18775.46</v>
      </c>
      <c r="H21" s="6">
        <f t="shared" si="0"/>
        <v>6.2648206777772719E-2</v>
      </c>
      <c r="I21" s="15">
        <f t="shared" si="1"/>
        <v>88088.109886094622</v>
      </c>
    </row>
    <row r="22" spans="1:9" x14ac:dyDescent="0.25">
      <c r="A22" s="3"/>
      <c r="B22" s="3"/>
      <c r="C22" s="3"/>
      <c r="D22" s="3"/>
      <c r="E22" s="5" t="s">
        <v>13</v>
      </c>
      <c r="F22" s="13">
        <v>11820.097249593819</v>
      </c>
      <c r="G22" s="13">
        <v>17532.39</v>
      </c>
      <c r="H22" s="6">
        <f t="shared" si="0"/>
        <v>7.3677848361820092E-2</v>
      </c>
      <c r="I22" s="15">
        <f t="shared" si="1"/>
        <v>80450.972586828793</v>
      </c>
    </row>
    <row r="23" spans="1:9" x14ac:dyDescent="0.25">
      <c r="A23" s="3"/>
      <c r="B23" s="3"/>
      <c r="C23" s="3"/>
      <c r="D23" s="3"/>
      <c r="E23" s="5" t="s">
        <v>14</v>
      </c>
      <c r="F23" s="13">
        <v>11885.325282831787</v>
      </c>
      <c r="G23" s="13">
        <v>14879.08</v>
      </c>
      <c r="H23" s="6">
        <f t="shared" si="0"/>
        <v>4.1983277058069937E-2</v>
      </c>
      <c r="I23" s="15">
        <f t="shared" si="1"/>
        <v>72827.474991643627</v>
      </c>
    </row>
    <row r="24" spans="1:9" x14ac:dyDescent="0.25">
      <c r="A24" s="3"/>
      <c r="B24" s="3"/>
      <c r="C24" s="3"/>
      <c r="D24" s="3"/>
      <c r="E24" s="5" t="s">
        <v>15</v>
      </c>
      <c r="F24" s="13">
        <v>8794.2218124694882</v>
      </c>
      <c r="G24" s="13">
        <v>12966.45</v>
      </c>
      <c r="H24" s="6">
        <f t="shared" si="0"/>
        <v>7.256058989437579E-2</v>
      </c>
      <c r="I24" s="15">
        <f t="shared" si="1"/>
        <v>59632.320370714682</v>
      </c>
    </row>
    <row r="25" spans="1:9" x14ac:dyDescent="0.25">
      <c r="A25" s="3"/>
      <c r="B25" s="3"/>
      <c r="C25" s="3"/>
      <c r="D25" s="3"/>
      <c r="E25" s="5" t="s">
        <v>16</v>
      </c>
      <c r="F25" s="13">
        <v>7484.4087272541638</v>
      </c>
      <c r="G25" s="13">
        <v>9204.4449999999997</v>
      </c>
      <c r="H25" s="6">
        <f t="shared" si="0"/>
        <v>3.8659170730285609E-2</v>
      </c>
      <c r="I25" s="15">
        <f t="shared" si="1"/>
        <v>45364.541738612061</v>
      </c>
    </row>
    <row r="26" spans="1:9" x14ac:dyDescent="0.25">
      <c r="A26" s="3"/>
      <c r="B26" s="3"/>
      <c r="C26" s="3"/>
      <c r="D26" s="3"/>
      <c r="E26" s="7" t="s">
        <v>17</v>
      </c>
      <c r="F26" s="14">
        <v>7114.7248725763347</v>
      </c>
      <c r="G26" s="14">
        <v>11734.98</v>
      </c>
      <c r="H26" s="8">
        <f t="shared" si="0"/>
        <v>9.3516971187873596E-2</v>
      </c>
      <c r="I26" s="16">
        <f>F26*(EXP(H26*YEARFRAC(B$12,B$21+1,1))-EXP(H26*YEARFRAC(B$12,B$20,1)))/(H26*YEARFRAC(B$10,B$11+1,1))</f>
        <v>51779.025304661831</v>
      </c>
    </row>
    <row r="27" spans="1:9" x14ac:dyDescent="0.25">
      <c r="G27" s="2"/>
    </row>
    <row r="28" spans="1:9" x14ac:dyDescent="0.25">
      <c r="G28" s="2"/>
    </row>
    <row r="29" spans="1:9" x14ac:dyDescent="0.25">
      <c r="G29" s="2"/>
    </row>
    <row r="30" spans="1:9" x14ac:dyDescent="0.25">
      <c r="G30" s="2"/>
    </row>
    <row r="31" spans="1:9" x14ac:dyDescent="0.25">
      <c r="G31" s="2"/>
    </row>
    <row r="32" spans="1:9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</sheetData>
  <sheetProtection sheet="1" objects="1" scenarios="1"/>
  <mergeCells count="8">
    <mergeCell ref="B1:H1"/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Décès</vt:lpstr>
    </vt:vector>
  </TitlesOfParts>
  <Company>University of Cape Town (Commerce I.T.)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Anne</cp:lastModifiedBy>
  <dcterms:created xsi:type="dcterms:W3CDTF">2011-10-31T12:34:02Z</dcterms:created>
  <dcterms:modified xsi:type="dcterms:W3CDTF">2017-03-20T21:19:13Z</dcterms:modified>
</cp:coreProperties>
</file>