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90" windowWidth="17400" windowHeight="8445"/>
  </bookViews>
  <sheets>
    <sheet name="Décès" sheetId="1" r:id="rId1"/>
  </sheets>
  <calcPr calcId="145621"/>
</workbook>
</file>

<file path=xl/calcChain.xml><?xml version="1.0" encoding="utf-8"?>
<calcChain xmlns="http://schemas.openxmlformats.org/spreadsheetml/2006/main">
  <c r="B21" i="1" l="1"/>
  <c r="B20" i="1"/>
  <c r="B17" i="1"/>
  <c r="B12" i="1"/>
  <c r="H13" i="1" l="1"/>
  <c r="I13" i="1" s="1"/>
  <c r="H26" i="1"/>
  <c r="I26" i="1" s="1"/>
  <c r="H22" i="1"/>
  <c r="I22" i="1" s="1"/>
  <c r="H18" i="1"/>
  <c r="I18" i="1" s="1"/>
  <c r="H14" i="1"/>
  <c r="I14" i="1" s="1"/>
  <c r="H10" i="1"/>
  <c r="I10" i="1" s="1"/>
  <c r="H23" i="1"/>
  <c r="I23" i="1" s="1"/>
  <c r="H19" i="1"/>
  <c r="I19" i="1" s="1"/>
  <c r="H15" i="1"/>
  <c r="I15" i="1" s="1"/>
  <c r="H11" i="1"/>
  <c r="I11" i="1" s="1"/>
  <c r="H9" i="1"/>
  <c r="I9" i="1" s="1"/>
  <c r="H24" i="1"/>
  <c r="I24" i="1" s="1"/>
  <c r="H20" i="1"/>
  <c r="I20" i="1" s="1"/>
  <c r="H16" i="1"/>
  <c r="I16" i="1" s="1"/>
  <c r="H12" i="1"/>
  <c r="I12" i="1" s="1"/>
  <c r="H25" i="1"/>
  <c r="I25" i="1" s="1"/>
  <c r="H21" i="1"/>
  <c r="I21" i="1" s="1"/>
  <c r="H17" i="1"/>
  <c r="I17" i="1" s="1"/>
</calcChain>
</file>

<file path=xl/sharedStrings.xml><?xml version="1.0" encoding="utf-8"?>
<sst xmlns="http://schemas.openxmlformats.org/spreadsheetml/2006/main" count="37" uniqueCount="32">
  <si>
    <t>0- 4</t>
  </si>
  <si>
    <t>5- 9</t>
  </si>
  <si>
    <t>10-14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</si>
  <si>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</si>
  <si>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</si>
  <si>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</si>
  <si>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</si>
  <si>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</si>
  <si>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</si>
  <si>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</si>
  <si>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</si>
  <si>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</si>
  <si>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</si>
  <si>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</si>
  <si>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</si>
  <si>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</si>
  <si>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80-84</t>
  </si>
  <si>
    <t>85+</t>
  </si>
  <si>
    <t>Age</t>
  </si>
  <si>
    <t xml:space="preserve">Estimation du nombre de décès au cours d'une période donnée, d'après les décès au cours de deux autres périodes </t>
  </si>
  <si>
    <t>Cette feuille de calcul permet d'estimer le nombre de décès se produisant au cours d'une période donnée, à partir des nombres de décès se produisant au cours de deux autres périodes, en faisant l'hypothèse d'un taux de croissance constant du nombre de décès au cours de la période</t>
  </si>
  <si>
    <t>Période couverte par le premier ensemble de données sur les décès</t>
  </si>
  <si>
    <t>Date de début</t>
  </si>
  <si>
    <t>Date de fin</t>
  </si>
  <si>
    <t>Date moyenne</t>
  </si>
  <si>
    <t>Période couverte par le second ensemble de données sur les décès</t>
  </si>
  <si>
    <t>Période pour laquelle on souhaite estimer le nombre de décès</t>
  </si>
  <si>
    <t>Décès de la période 1</t>
  </si>
  <si>
    <t>Décès de la période 2</t>
  </si>
  <si>
    <r>
      <t>Taux de croissance (</t>
    </r>
    <r>
      <rPr>
        <b/>
        <i/>
        <sz val="11"/>
        <color theme="1"/>
        <rFont val="Calibri"/>
        <family val="2"/>
        <scheme val="minor"/>
      </rPr>
      <t>r</t>
    </r>
    <r>
      <rPr>
        <b/>
        <sz val="11"/>
        <color theme="1"/>
        <rFont val="Calibri"/>
        <family val="2"/>
        <scheme val="minor"/>
      </rPr>
      <t>)</t>
    </r>
  </si>
  <si>
    <t>Estimation du nombre de décès au cours de la période entière</t>
  </si>
  <si>
    <r>
      <rPr>
        <b/>
        <i/>
        <sz val="12"/>
        <color theme="1"/>
        <rFont val="Arial"/>
        <family val="2"/>
      </rPr>
      <t>Instructions</t>
    </r>
    <r>
      <rPr>
        <b/>
        <sz val="12"/>
        <color theme="1"/>
        <rFont val="Arial"/>
        <family val="2"/>
      </rPr>
      <t>:</t>
    </r>
    <r>
      <rPr>
        <sz val="12"/>
        <color theme="1"/>
        <rFont val="Arial"/>
        <family val="2"/>
      </rPr>
      <t xml:space="preserve"> entrer les dates sous le format: AAAA/MM/JJ. Pour les deux périodes où les décès sont connus,  entrer les dates dans les cellules </t>
    </r>
    <r>
      <rPr>
        <b/>
        <sz val="12"/>
        <color theme="1"/>
        <rFont val="Arial"/>
        <family val="2"/>
      </rPr>
      <t>B10:B11</t>
    </r>
    <r>
      <rPr>
        <sz val="12"/>
        <color theme="1"/>
        <rFont val="Arial"/>
        <family val="2"/>
      </rPr>
      <t xml:space="preserve"> et  </t>
    </r>
    <r>
      <rPr>
        <b/>
        <sz val="12"/>
        <color theme="1"/>
        <rFont val="Arial"/>
        <family val="2"/>
      </rPr>
      <t>B15:B16</t>
    </r>
    <r>
      <rPr>
        <sz val="12"/>
        <color theme="1"/>
        <rFont val="Arial"/>
        <family val="2"/>
      </rPr>
      <t xml:space="preserve"> ci-dessous. Préciser les dates de la période sur laquelle on souhaite faire l'estimation du nombre de décès dans les cellules </t>
    </r>
    <r>
      <rPr>
        <b/>
        <sz val="12"/>
        <color theme="1"/>
        <rFont val="Arial"/>
        <family val="2"/>
      </rPr>
      <t>B20:B21</t>
    </r>
    <r>
      <rPr>
        <sz val="12"/>
        <color theme="1"/>
        <rFont val="Arial"/>
        <family val="2"/>
      </rPr>
      <t xml:space="preserve"> ci-dessous. Entrer les données des décès connus pour les deux périodes disponibles dans les cellules </t>
    </r>
    <r>
      <rPr>
        <b/>
        <sz val="12"/>
        <color theme="1"/>
        <rFont val="Arial"/>
        <family val="2"/>
      </rPr>
      <t>F9:F26</t>
    </r>
    <r>
      <rPr>
        <sz val="12"/>
        <color theme="1"/>
        <rFont val="Arial"/>
        <family val="2"/>
      </rPr>
      <t xml:space="preserve"> et </t>
    </r>
    <r>
      <rPr>
        <b/>
        <sz val="12"/>
        <color theme="1"/>
        <rFont val="Arial"/>
        <family val="2"/>
      </rPr>
      <t>G9:G26</t>
    </r>
    <r>
      <rPr>
        <sz val="12"/>
        <color theme="1"/>
        <rFont val="Arial"/>
        <family val="2"/>
      </rPr>
      <t xml:space="preserve"> respectivement.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</si>
</sst>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%"/>
  </numFmts>
  <fonts count="16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i/>
      <sz val="12"/>
      <color theme="1"/>
      <name val="Arial"/>
      <family val="2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 Narrow"/>
      <family val="2"/>
    </font>
    <font>
      <b/>
      <i/>
      <sz val="11"/>
      <color theme="1"/>
      <name val="Calibri"/>
      <family val="2"/>
      <scheme val="minor"/>
    </font>
    <font>
      <sz val="10"/>
      <color rgb="FF006100"/>
      <name val="Arial"/>
      <family val="2"/>
    </font>
    <font>
      <sz val="10"/>
      <color rgb="FF9C65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</patternFill>
    </fill>
    <fill>
      <patternFill patternType="solid">
        <fgColor rgb="FFFFEB9C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theme="9" tint="-0.249977111117893"/>
      </left>
      <right/>
      <top style="thin">
        <color theme="9" tint="-0.249977111117893"/>
      </top>
      <bottom style="thin">
        <color theme="9" tint="-0.249977111117893"/>
      </bottom>
      <diagonal/>
    </border>
    <border>
      <left/>
      <right/>
      <top style="thin">
        <color theme="9" tint="-0.249977111117893"/>
      </top>
      <bottom style="thin">
        <color theme="9" tint="-0.249977111117893"/>
      </bottom>
      <diagonal/>
    </border>
    <border>
      <left/>
      <right style="thin">
        <color theme="9" tint="-0.249977111117893"/>
      </right>
      <top style="thin">
        <color theme="9" tint="-0.249977111117893"/>
      </top>
      <bottom style="thin">
        <color theme="9" tint="-0.249977111117893"/>
      </bottom>
      <diagonal/>
    </border>
  </borders>
  <cellStyleXfs count="5">
    <xf numFmtId="0" fontId="0" fillId="0" borderId="0"/>
    <xf numFmtId="9" fontId="2" fillId="0" borderId="0" applyFont="0" applyFill="0" applyBorder="0" applyAlignment="0" applyProtection="0"/>
    <xf numFmtId="0" fontId="3" fillId="0" borderId="0"/>
    <xf numFmtId="0" fontId="9" fillId="4" borderId="0" applyNumberFormat="0" applyBorder="0" applyAlignment="0" applyProtection="0"/>
    <xf numFmtId="0" fontId="10" fillId="5" borderId="0" applyNumberFormat="0" applyBorder="0" applyAlignment="0" applyProtection="0"/>
  </cellStyleXfs>
  <cellXfs count="23">
    <xf numFmtId="0" fontId="0" fillId="0" borderId="0" xfId="0"/>
    <xf numFmtId="0" fontId="5" fillId="0" borderId="0" xfId="0" applyFont="1"/>
    <xf numFmtId="165" fontId="5" fillId="0" borderId="0" xfId="1" applyNumberFormat="1" applyFont="1"/>
    <xf numFmtId="0" fontId="6" fillId="0" borderId="0" xfId="0" applyFont="1"/>
    <xf numFmtId="2" fontId="6" fillId="0" borderId="0" xfId="0" applyNumberFormat="1" applyFont="1"/>
    <xf numFmtId="0" fontId="1" fillId="2" borderId="0" xfId="0" applyFont="1" applyFill="1" applyAlignment="1">
      <alignment horizontal="center"/>
    </xf>
    <xf numFmtId="164" fontId="1" fillId="2" borderId="0" xfId="0" applyNumberFormat="1" applyFont="1" applyFill="1"/>
    <xf numFmtId="0" fontId="1" fillId="2" borderId="2" xfId="0" applyFont="1" applyFill="1" applyBorder="1" applyAlignment="1">
      <alignment horizontal="center"/>
    </xf>
    <xf numFmtId="164" fontId="1" fillId="2" borderId="2" xfId="0" applyNumberFormat="1" applyFont="1" applyFill="1" applyBorder="1"/>
    <xf numFmtId="0" fontId="1" fillId="0" borderId="0" xfId="0" applyFont="1"/>
    <xf numFmtId="14" fontId="1" fillId="0" borderId="0" xfId="0" applyNumberFormat="1" applyFont="1"/>
    <xf numFmtId="0" fontId="12" fillId="0" borderId="0" xfId="0" applyFont="1"/>
    <xf numFmtId="14" fontId="14" fillId="4" borderId="0" xfId="3" applyNumberFormat="1" applyFont="1" applyProtection="1">
      <protection locked="0"/>
    </xf>
    <xf numFmtId="1" fontId="14" fillId="4" borderId="0" xfId="3" applyNumberFormat="1" applyFont="1" applyProtection="1">
      <protection locked="0"/>
    </xf>
    <xf numFmtId="1" fontId="14" fillId="4" borderId="2" xfId="3" applyNumberFormat="1" applyFont="1" applyBorder="1" applyProtection="1">
      <protection locked="0"/>
    </xf>
    <xf numFmtId="1" fontId="15" fillId="5" borderId="0" xfId="4" applyNumberFormat="1" applyFont="1"/>
    <xf numFmtId="1" fontId="15" fillId="5" borderId="2" xfId="4" applyNumberFormat="1" applyFont="1" applyBorder="1"/>
    <xf numFmtId="0" fontId="4" fillId="3" borderId="3" xfId="2" applyFont="1" applyFill="1" applyBorder="1" applyAlignment="1">
      <alignment horizontal="center" wrapText="1"/>
    </xf>
    <xf numFmtId="0" fontId="4" fillId="3" borderId="4" xfId="2" applyFont="1" applyFill="1" applyBorder="1" applyAlignment="1">
      <alignment horizontal="center" wrapText="1"/>
    </xf>
    <xf numFmtId="0" fontId="4" fillId="3" borderId="5" xfId="2" applyFont="1" applyFill="1" applyBorder="1" applyAlignment="1">
      <alignment horizontal="center" wrapText="1"/>
    </xf>
    <xf numFmtId="0" fontId="6" fillId="0" borderId="0" xfId="0" applyFont="1" applyAlignment="1">
      <alignment wrapText="1"/>
    </xf>
    <xf numFmtId="0" fontId="12" fillId="2" borderId="1" xfId="0" applyFont="1" applyFill="1" applyBorder="1" applyAlignment="1">
      <alignment horizontal="center" wrapText="1"/>
    </xf>
    <xf numFmtId="0" fontId="12" fillId="2" borderId="2" xfId="0" applyFont="1" applyFill="1" applyBorder="1" applyAlignment="1">
      <alignment horizontal="center" wrapText="1"/>
    </xf>
  </cellXfs>
  <cellStyles count="5">
    <cellStyle name="Good" xfId="3" builtinId="26"/>
    <cellStyle name="Neutral" xfId="4" builtinId="28"/>
    <cellStyle name="Normal" xfId="0" builtinId="0"/>
    <cellStyle name="Normal 3 2" xfId="2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"/>
  <sheetViews>
    <sheetView tabSelected="1" workbookViewId="0">
      <selection activeCell="L1" sqref="L1"/>
    </sheetView>
  </sheetViews>
  <sheetFormatPr defaultColWidth="13.140625" defaultRowHeight="15.75" x14ac:dyDescent="0.25"/>
  <cols>
    <col min="1" max="3" width="13.140625" style="1"/>
    <col min="4" max="4" width="9.140625" style="1" customWidth="1"/>
    <col min="5" max="16384" width="13.140625" style="1"/>
  </cols>
  <sheetData>
    <row r="1" spans="1:9" ht="31.5" customHeight="1" x14ac:dyDescent="0.25">
      <c r="B1" s="17" t="s">
        <v>19</v>
      </c>
      <c r="C1" s="18"/>
      <c r="D1" s="18"/>
      <c r="E1" s="18"/>
      <c r="F1" s="18"/>
      <c r="G1" s="18"/>
      <c r="H1" s="19"/>
    </row>
    <row r="3" spans="1:9" ht="50.1" customHeight="1" x14ac:dyDescent="0.25">
      <c r="A3" s="20" t="s">
        <v>20</v>
      </c>
      <c r="B3" s="20"/>
      <c r="C3" s="20"/>
      <c r="D3" s="20"/>
      <c r="E3" s="20"/>
      <c r="F3" s="20"/>
      <c r="G3" s="20"/>
      <c r="H3" s="20"/>
      <c r="I3" s="20"/>
    </row>
    <row r="5" spans="1:9" ht="50.1" customHeight="1" x14ac:dyDescent="0.25">
      <c r="A5" s="20" t="s">
        <v>31</v>
      </c>
      <c r="B5" s="20"/>
      <c r="C5" s="20"/>
      <c r="D5" s="20"/>
      <c r="E5" s="20"/>
      <c r="F5" s="20"/>
      <c r="G5" s="20"/>
      <c r="H5" s="20"/>
      <c r="I5" s="20"/>
    </row>
    <row r="7" spans="1:9" ht="50.1" customHeight="1" x14ac:dyDescent="0.25">
      <c r="A7" s="3"/>
      <c r="B7" s="3"/>
      <c r="C7" s="3"/>
      <c r="D7" s="3"/>
      <c r="E7" s="21" t="s">
        <v>18</v>
      </c>
      <c r="F7" s="21" t="s">
        <v>27</v>
      </c>
      <c r="G7" s="21" t="s">
        <v>28</v>
      </c>
      <c r="H7" s="21" t="s">
        <v>29</v>
      </c>
      <c r="I7" s="21" t="s">
        <v>30</v>
      </c>
    </row>
    <row r="8" spans="1:9" ht="50.1" customHeight="1" x14ac:dyDescent="0.25">
      <c r="C8" s="3"/>
      <c r="D8" s="3"/>
      <c r="E8" s="22"/>
      <c r="F8" s="22"/>
      <c r="G8" s="22"/>
      <c r="H8" s="22"/>
      <c r="I8" s="22"/>
    </row>
    <row r="9" spans="1:9" ht="15" customHeight="1" x14ac:dyDescent="0.3">
      <c r="A9" s="11" t="s">
        <v>21</v>
      </c>
      <c r="B9" s="9"/>
      <c r="C9" s="3"/>
      <c r="D9" s="3"/>
      <c r="E9" s="5" t="s">
        <v>0</v>
      </c>
      <c r="F9" s="13">
        <v>32095.940754563791</v>
      </c>
      <c r="G9" s="13">
        <v>44417.58</v>
      </c>
      <c r="H9" s="6">
        <f t="shared" ref="H9:H26" si="0">LN((G9/YEARFRAC(B$10,B$11,1))/(F9/YEARFRAC(B$15,B$16,1)))/YEARFRAC(B$12,B$17,1)</f>
        <v>6.0718913726516291E-2</v>
      </c>
      <c r="I9" s="15">
        <f>F9*(EXP(H9*YEARFRAC(B$12,B$21+1,1))-EXP(H9*YEARFRAC(B$12,B$20,1)))/(H9*YEARFRAC(B$10,B$11+1,1))</f>
        <v>209208.86579609307</v>
      </c>
    </row>
    <row r="10" spans="1:9" x14ac:dyDescent="0.25">
      <c r="A10" s="9" t="s">
        <v>22</v>
      </c>
      <c r="B10" s="12">
        <v>36809</v>
      </c>
      <c r="C10" s="3"/>
      <c r="D10" s="3"/>
      <c r="E10" s="5" t="s">
        <v>1</v>
      </c>
      <c r="F10" s="13">
        <v>3154.9014867506321</v>
      </c>
      <c r="G10" s="13">
        <v>5216.0230000000001</v>
      </c>
      <c r="H10" s="6">
        <f t="shared" si="0"/>
        <v>9.395995540416599E-2</v>
      </c>
      <c r="I10" s="15">
        <f t="shared" ref="I10:I25" si="1">F10*(EXP(H10*YEARFRAC(B$12,B$21+1,1))-EXP(H10*YEARFRAC(B$12,B$20,1)))/(H10*YEARFRAC(B$10,B$11+1,1))</f>
        <v>22995.116471222565</v>
      </c>
    </row>
    <row r="11" spans="1:9" x14ac:dyDescent="0.25">
      <c r="A11" s="9" t="s">
        <v>23</v>
      </c>
      <c r="B11" s="12">
        <v>37173</v>
      </c>
      <c r="C11" s="3"/>
      <c r="D11" s="3"/>
      <c r="E11" s="5" t="s">
        <v>2</v>
      </c>
      <c r="F11" s="13">
        <v>2283.8765601664959</v>
      </c>
      <c r="G11" s="13">
        <v>3258.9920000000002</v>
      </c>
      <c r="H11" s="6">
        <f t="shared" si="0"/>
        <v>6.6444579258373077E-2</v>
      </c>
      <c r="I11" s="15">
        <f t="shared" si="1"/>
        <v>15173.263383784037</v>
      </c>
    </row>
    <row r="12" spans="1:9" x14ac:dyDescent="0.25">
      <c r="A12" s="9" t="s">
        <v>24</v>
      </c>
      <c r="B12" s="10">
        <f>(B10+B11)/2</f>
        <v>36991</v>
      </c>
      <c r="C12" s="3"/>
      <c r="D12" s="3"/>
      <c r="E12" s="5" t="s">
        <v>3</v>
      </c>
      <c r="F12" s="13">
        <v>5121.9162697796055</v>
      </c>
      <c r="G12" s="13">
        <v>7878.4589999999998</v>
      </c>
      <c r="H12" s="6">
        <f t="shared" si="0"/>
        <v>8.0471910252961187E-2</v>
      </c>
      <c r="I12" s="15">
        <f t="shared" si="1"/>
        <v>35666.279191086651</v>
      </c>
    </row>
    <row r="13" spans="1:9" x14ac:dyDescent="0.25">
      <c r="A13" s="9"/>
      <c r="B13" s="9"/>
      <c r="C13" s="3"/>
      <c r="D13" s="3"/>
      <c r="E13" s="5" t="s">
        <v>4</v>
      </c>
      <c r="F13" s="13">
        <v>13246.226428306163</v>
      </c>
      <c r="G13" s="13">
        <v>21702.42</v>
      </c>
      <c r="H13" s="6">
        <f t="shared" si="0"/>
        <v>9.2265518149274611E-2</v>
      </c>
      <c r="I13" s="15">
        <f t="shared" si="1"/>
        <v>95993.382315813404</v>
      </c>
    </row>
    <row r="14" spans="1:9" ht="16.5" x14ac:dyDescent="0.3">
      <c r="A14" s="11" t="s">
        <v>25</v>
      </c>
      <c r="B14" s="9"/>
      <c r="C14" s="3"/>
      <c r="D14" s="3"/>
      <c r="E14" s="5" t="s">
        <v>5</v>
      </c>
      <c r="F14" s="13">
        <v>19727.01586640743</v>
      </c>
      <c r="G14" s="13">
        <v>35839.629999999997</v>
      </c>
      <c r="H14" s="6">
        <f t="shared" si="0"/>
        <v>0.11158050688263314</v>
      </c>
      <c r="I14" s="15">
        <f t="shared" si="1"/>
        <v>152717.89300178536</v>
      </c>
    </row>
    <row r="15" spans="1:9" x14ac:dyDescent="0.25">
      <c r="A15" s="9" t="s">
        <v>22</v>
      </c>
      <c r="B15" s="12">
        <v>38763</v>
      </c>
      <c r="C15" s="3"/>
      <c r="D15" s="3"/>
      <c r="E15" s="5" t="s">
        <v>6</v>
      </c>
      <c r="F15" s="13">
        <v>18292.035556973322</v>
      </c>
      <c r="G15" s="13">
        <v>42575.92</v>
      </c>
      <c r="H15" s="6">
        <f t="shared" si="0"/>
        <v>0.15788189871496802</v>
      </c>
      <c r="I15" s="15">
        <f t="shared" si="1"/>
        <v>166487.53669918844</v>
      </c>
    </row>
    <row r="16" spans="1:9" x14ac:dyDescent="0.25">
      <c r="A16" s="9" t="s">
        <v>23</v>
      </c>
      <c r="B16" s="12">
        <v>39127</v>
      </c>
      <c r="C16" s="3"/>
      <c r="D16" s="3"/>
      <c r="E16" s="5" t="s">
        <v>7</v>
      </c>
      <c r="F16" s="13">
        <v>15521.00232913294</v>
      </c>
      <c r="G16" s="13">
        <v>34809.339999999997</v>
      </c>
      <c r="H16" s="6">
        <f t="shared" si="0"/>
        <v>0.15094271545892704</v>
      </c>
      <c r="I16" s="15">
        <f t="shared" si="1"/>
        <v>137837.4745827165</v>
      </c>
    </row>
    <row r="17" spans="1:9" x14ac:dyDescent="0.25">
      <c r="A17" s="9" t="s">
        <v>24</v>
      </c>
      <c r="B17" s="10">
        <f>(B15+B16)/2</f>
        <v>38945</v>
      </c>
      <c r="C17" s="3"/>
      <c r="D17" s="4"/>
      <c r="E17" s="5" t="s">
        <v>8</v>
      </c>
      <c r="F17" s="13">
        <v>12124.040968164983</v>
      </c>
      <c r="G17" s="13">
        <v>28822.69</v>
      </c>
      <c r="H17" s="6">
        <f t="shared" si="0"/>
        <v>0.16183435138887009</v>
      </c>
      <c r="I17" s="15">
        <f t="shared" si="1"/>
        <v>111909.59377900088</v>
      </c>
    </row>
    <row r="18" spans="1:9" x14ac:dyDescent="0.25">
      <c r="A18" s="9"/>
      <c r="B18" s="9"/>
      <c r="C18" s="3"/>
      <c r="D18" s="3"/>
      <c r="E18" s="5" t="s">
        <v>9</v>
      </c>
      <c r="F18" s="13">
        <v>10104.904509183843</v>
      </c>
      <c r="G18" s="13">
        <v>20972.94</v>
      </c>
      <c r="H18" s="6">
        <f t="shared" si="0"/>
        <v>0.13646321959349875</v>
      </c>
      <c r="I18" s="15">
        <f t="shared" si="1"/>
        <v>85283.831320116951</v>
      </c>
    </row>
    <row r="19" spans="1:9" ht="16.5" x14ac:dyDescent="0.3">
      <c r="A19" s="11" t="s">
        <v>26</v>
      </c>
      <c r="B19" s="9"/>
      <c r="C19" s="3"/>
      <c r="D19" s="3"/>
      <c r="E19" s="5" t="s">
        <v>10</v>
      </c>
      <c r="F19" s="13">
        <v>9143.5077107934212</v>
      </c>
      <c r="G19" s="13">
        <v>18891.43</v>
      </c>
      <c r="H19" s="6">
        <f t="shared" si="0"/>
        <v>0.13561331155992884</v>
      </c>
      <c r="I19" s="15">
        <f t="shared" si="1"/>
        <v>76940.660348363497</v>
      </c>
    </row>
    <row r="20" spans="1:9" x14ac:dyDescent="0.25">
      <c r="A20" s="9" t="s">
        <v>22</v>
      </c>
      <c r="B20" s="12">
        <f>B11+1</f>
        <v>37174</v>
      </c>
      <c r="C20" s="3"/>
      <c r="D20" s="3"/>
      <c r="E20" s="5" t="s">
        <v>11</v>
      </c>
      <c r="F20" s="13">
        <v>7754.9998282308388</v>
      </c>
      <c r="G20" s="13">
        <v>13118.01</v>
      </c>
      <c r="H20" s="6">
        <f t="shared" si="0"/>
        <v>9.823400466235778E-2</v>
      </c>
      <c r="I20" s="15">
        <f t="shared" si="1"/>
        <v>57352.505794749988</v>
      </c>
    </row>
    <row r="21" spans="1:9" x14ac:dyDescent="0.25">
      <c r="A21" s="9" t="s">
        <v>23</v>
      </c>
      <c r="B21" s="12">
        <f>B16</f>
        <v>39127</v>
      </c>
      <c r="C21" s="3"/>
      <c r="D21" s="3"/>
      <c r="E21" s="5" t="s">
        <v>12</v>
      </c>
      <c r="F21" s="13">
        <v>10367.498433772289</v>
      </c>
      <c r="G21" s="13">
        <v>14911.85</v>
      </c>
      <c r="H21" s="6">
        <f t="shared" si="0"/>
        <v>6.7927809370158437E-2</v>
      </c>
      <c r="I21" s="15">
        <f t="shared" si="1"/>
        <v>69219.721787964678</v>
      </c>
    </row>
    <row r="22" spans="1:9" x14ac:dyDescent="0.25">
      <c r="A22" s="3"/>
      <c r="B22" s="3"/>
      <c r="C22" s="3"/>
      <c r="D22" s="3"/>
      <c r="E22" s="5" t="s">
        <v>13</v>
      </c>
      <c r="F22" s="13">
        <v>10195.248117401803</v>
      </c>
      <c r="G22" s="13">
        <v>14298.33</v>
      </c>
      <c r="H22" s="6">
        <f t="shared" si="0"/>
        <v>6.3207286325234327E-2</v>
      </c>
      <c r="I22" s="15">
        <f t="shared" si="1"/>
        <v>67007.056889691448</v>
      </c>
    </row>
    <row r="23" spans="1:9" x14ac:dyDescent="0.25">
      <c r="A23" s="3"/>
      <c r="B23" s="3"/>
      <c r="C23" s="3"/>
      <c r="D23" s="3"/>
      <c r="E23" s="5" t="s">
        <v>14</v>
      </c>
      <c r="F23" s="13">
        <v>10808.907929247449</v>
      </c>
      <c r="G23" s="13">
        <v>14645.04</v>
      </c>
      <c r="H23" s="6">
        <f t="shared" si="0"/>
        <v>5.6761758799330084E-2</v>
      </c>
      <c r="I23" s="15">
        <f t="shared" si="1"/>
        <v>69536.289281906822</v>
      </c>
    </row>
    <row r="24" spans="1:9" x14ac:dyDescent="0.25">
      <c r="A24" s="3"/>
      <c r="B24" s="3"/>
      <c r="C24" s="3"/>
      <c r="D24" s="3"/>
      <c r="E24" s="5" t="s">
        <v>15</v>
      </c>
      <c r="F24" s="13">
        <v>8392.5686735456766</v>
      </c>
      <c r="G24" s="13">
        <v>14151.3</v>
      </c>
      <c r="H24" s="6">
        <f t="shared" si="0"/>
        <v>9.7638140009043611E-2</v>
      </c>
      <c r="I24" s="15">
        <f t="shared" si="1"/>
        <v>61941.708099890988</v>
      </c>
    </row>
    <row r="25" spans="1:9" x14ac:dyDescent="0.25">
      <c r="A25" s="3"/>
      <c r="B25" s="3"/>
      <c r="C25" s="3"/>
      <c r="D25" s="3"/>
      <c r="E25" s="5" t="s">
        <v>16</v>
      </c>
      <c r="F25" s="13">
        <v>9370.5766420215314</v>
      </c>
      <c r="G25" s="13">
        <v>12062.83</v>
      </c>
      <c r="H25" s="6">
        <f t="shared" si="0"/>
        <v>4.7197733386287098E-2</v>
      </c>
      <c r="I25" s="15">
        <f t="shared" si="1"/>
        <v>58409.804282709672</v>
      </c>
    </row>
    <row r="26" spans="1:9" x14ac:dyDescent="0.25">
      <c r="A26" s="3"/>
      <c r="B26" s="3"/>
      <c r="C26" s="3"/>
      <c r="D26" s="3"/>
      <c r="E26" s="7" t="s">
        <v>17</v>
      </c>
      <c r="F26" s="14">
        <v>12389.079141557757</v>
      </c>
      <c r="G26" s="14">
        <v>18178.259999999998</v>
      </c>
      <c r="H26" s="8">
        <f t="shared" si="0"/>
        <v>7.1652465942968716E-2</v>
      </c>
      <c r="I26" s="16">
        <f>F26*(EXP(H26*YEARFRAC(B$12,B$21+1,1))-EXP(H26*YEARFRAC(B$12,B$20,1)))/(H26*YEARFRAC(B$10,B$11+1,1))</f>
        <v>83753.442304282275</v>
      </c>
    </row>
    <row r="27" spans="1:9" x14ac:dyDescent="0.25">
      <c r="G27" s="2"/>
    </row>
    <row r="28" spans="1:9" x14ac:dyDescent="0.25">
      <c r="G28" s="2"/>
    </row>
    <row r="29" spans="1:9" x14ac:dyDescent="0.25">
      <c r="G29" s="2"/>
    </row>
    <row r="30" spans="1:9" x14ac:dyDescent="0.25">
      <c r="G30" s="2"/>
    </row>
    <row r="31" spans="1:9" x14ac:dyDescent="0.25">
      <c r="G31" s="2"/>
    </row>
    <row r="32" spans="1:9" x14ac:dyDescent="0.25">
      <c r="G32" s="2"/>
    </row>
    <row r="33" spans="7:7" x14ac:dyDescent="0.25">
      <c r="G33" s="2"/>
    </row>
    <row r="34" spans="7:7" x14ac:dyDescent="0.25">
      <c r="G34" s="2"/>
    </row>
    <row r="35" spans="7:7" x14ac:dyDescent="0.25">
      <c r="G35" s="2"/>
    </row>
    <row r="36" spans="7:7" x14ac:dyDescent="0.25">
      <c r="G36" s="2"/>
    </row>
    <row r="37" spans="7:7" x14ac:dyDescent="0.25">
      <c r="G37" s="2"/>
    </row>
    <row r="38" spans="7:7" x14ac:dyDescent="0.25">
      <c r="G38" s="2"/>
    </row>
    <row r="39" spans="7:7" x14ac:dyDescent="0.25">
      <c r="G39" s="2"/>
    </row>
  </sheetData>
  <sheetProtection sheet="1" objects="1" scenarios="1"/>
  <mergeCells count="8">
    <mergeCell ref="B1:H1"/>
    <mergeCell ref="A5:I5"/>
    <mergeCell ref="A3:I3"/>
    <mergeCell ref="F7:F8"/>
    <mergeCell ref="G7:G8"/>
    <mergeCell ref="I7:I8"/>
    <mergeCell ref="E7:E8"/>
    <mergeCell ref="H7:H8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Décès</vt:lpstr>
    </vt:vector>
  </TitlesOfParts>
  <Company>University of Cape Town (Commerce I.T.)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 Dorrrington</dc:creator>
  <cp:lastModifiedBy>Anne</cp:lastModifiedBy>
  <dcterms:created xsi:type="dcterms:W3CDTF">2011-10-31T12:34:02Z</dcterms:created>
  <dcterms:modified xsi:type="dcterms:W3CDTF">2017-03-20T21:21:09Z</dcterms:modified>
</cp:coreProperties>
</file>